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2" sheetId="2" r:id="rId1"/>
  </sheets>
  <definedNames>
    <definedName name="_xlnm._FilterDatabase" localSheetId="0" hidden="1">Лист2!$A$4:$AV$17</definedName>
  </definedNames>
  <calcPr calcId="145621"/>
</workbook>
</file>

<file path=xl/calcChain.xml><?xml version="1.0" encoding="utf-8"?>
<calcChain xmlns="http://schemas.openxmlformats.org/spreadsheetml/2006/main">
  <c r="Z8" i="2" l="1"/>
  <c r="Z9" i="2"/>
  <c r="Z10" i="2"/>
  <c r="Z11" i="2"/>
  <c r="Z12" i="2"/>
  <c r="Z13" i="2"/>
  <c r="Z14" i="2"/>
  <c r="Z15" i="2"/>
  <c r="Z16" i="2" s="1"/>
  <c r="AD7" i="2" l="1"/>
  <c r="AU6" i="2" l="1"/>
  <c r="V14" i="2"/>
  <c r="V13" i="2"/>
  <c r="V12" i="2"/>
  <c r="V11" i="2"/>
  <c r="V10" i="2"/>
  <c r="V9" i="2"/>
  <c r="V8" i="2"/>
  <c r="V7" i="2"/>
  <c r="R14" i="2"/>
  <c r="R13" i="2"/>
  <c r="R12" i="2"/>
  <c r="R11" i="2"/>
  <c r="R10" i="2"/>
  <c r="R9" i="2"/>
  <c r="R8" i="2"/>
  <c r="R7" i="2"/>
  <c r="AU14" i="2"/>
  <c r="AU13" i="2"/>
  <c r="AU12" i="2"/>
  <c r="AU11" i="2"/>
  <c r="AU10" i="2"/>
  <c r="AU9" i="2"/>
  <c r="AU8" i="2"/>
  <c r="AU7" i="2"/>
  <c r="N12" i="2"/>
  <c r="V15" i="2" l="1"/>
  <c r="AV7" i="2"/>
  <c r="R15" i="2"/>
  <c r="R16" i="2" s="1"/>
  <c r="AV8" i="2"/>
  <c r="J14" i="2"/>
  <c r="J13" i="2"/>
  <c r="J12" i="2"/>
  <c r="AD14" i="2" l="1"/>
  <c r="AV12" i="2"/>
  <c r="AV9" i="2"/>
  <c r="AV10" i="2"/>
  <c r="AV11" i="2"/>
  <c r="AV14" i="2"/>
  <c r="AV13" i="2"/>
  <c r="F8" i="2" l="1"/>
  <c r="F7" i="2"/>
  <c r="AT14" i="2" l="1"/>
  <c r="AT13" i="2"/>
  <c r="AT12" i="2"/>
  <c r="AT11" i="2"/>
  <c r="AT10" i="2"/>
  <c r="AT9" i="2"/>
  <c r="AT8" i="2"/>
  <c r="AT7" i="2"/>
  <c r="AP14" i="2"/>
  <c r="AP13" i="2"/>
  <c r="AP12" i="2"/>
  <c r="AP11" i="2"/>
  <c r="AP10" i="2"/>
  <c r="AP9" i="2"/>
  <c r="AP7" i="2"/>
  <c r="AP8" i="2"/>
  <c r="AL14" i="2"/>
  <c r="AL13" i="2"/>
  <c r="AL12" i="2"/>
  <c r="AL11" i="2"/>
  <c r="AL10" i="2"/>
  <c r="AL9" i="2"/>
  <c r="AL8" i="2"/>
  <c r="AL7" i="2"/>
  <c r="AH14" i="2"/>
  <c r="AH13" i="2"/>
  <c r="AH12" i="2"/>
  <c r="AH11" i="2"/>
  <c r="AH10" i="2"/>
  <c r="AH9" i="2"/>
  <c r="AH8" i="2"/>
  <c r="AH7" i="2"/>
  <c r="AD13" i="2"/>
  <c r="AD12" i="2"/>
  <c r="AD11" i="2"/>
  <c r="AD10" i="2"/>
  <c r="AD9" i="2"/>
  <c r="AD8" i="2"/>
  <c r="AT15" i="2" l="1"/>
  <c r="AT16" i="2" s="1"/>
  <c r="AV16" i="2" s="1"/>
  <c r="AD15" i="2"/>
  <c r="AD16" i="2" s="1"/>
  <c r="AP15" i="2"/>
  <c r="AP16" i="2" s="1"/>
  <c r="AH15" i="2"/>
  <c r="AH16" i="2" s="1"/>
  <c r="AL15" i="2"/>
  <c r="AL16" i="2" s="1"/>
  <c r="N14" i="2"/>
  <c r="N13" i="2"/>
  <c r="N8" i="2"/>
  <c r="N9" i="2"/>
  <c r="N10" i="2"/>
  <c r="N11" i="2"/>
  <c r="N7" i="2"/>
  <c r="AV17" i="2" l="1"/>
  <c r="N15" i="2"/>
  <c r="N16" i="2" s="1"/>
  <c r="F12" i="2"/>
  <c r="F10" i="2"/>
  <c r="F9" i="2"/>
  <c r="J8" i="2" l="1"/>
  <c r="J9" i="2"/>
  <c r="J10" i="2"/>
  <c r="J11" i="2"/>
  <c r="J7" i="2"/>
  <c r="F14" i="2"/>
  <c r="F13" i="2"/>
  <c r="F11" i="2"/>
  <c r="J15" i="2" l="1"/>
  <c r="J16" i="2" s="1"/>
  <c r="F15" i="2"/>
  <c r="F16" i="2" s="1"/>
  <c r="V16" i="2"/>
</calcChain>
</file>

<file path=xl/sharedStrings.xml><?xml version="1.0" encoding="utf-8"?>
<sst xmlns="http://schemas.openxmlformats.org/spreadsheetml/2006/main" count="73" uniqueCount="33">
  <si>
    <t>Результаты опроса получателей социальных услуг на уровень качества предоставляемых услуг</t>
  </si>
  <si>
    <t>отделения:</t>
  </si>
  <si>
    <t>ОСОД №1</t>
  </si>
  <si>
    <t>ОСОД №2</t>
  </si>
  <si>
    <t xml:space="preserve">ИТОГО </t>
  </si>
  <si>
    <t xml:space="preserve">% удовлетворенности </t>
  </si>
  <si>
    <t>Своевременно ли Вы получили необходимую Вам услугу?</t>
  </si>
  <si>
    <t>Получили ли Вы от специалиста полную и достоверную информацию</t>
  </si>
  <si>
    <t>Предоставлена ли Вам услуга в полном объеме?</t>
  </si>
  <si>
    <t>Довольны ли Вы уровнем общения со специалистом учреждения?</t>
  </si>
  <si>
    <t>Довольны ли Вы полученным результатом после оказания услуги?</t>
  </si>
  <si>
    <t>Достаточно ли Вам было времени для общения со специалистом учреждения?</t>
  </si>
  <si>
    <t>Случалось ли Вам наблюдать в действиях сотрудника нарушения должностных обязанностей?</t>
  </si>
  <si>
    <t>Возникали ли у Вас с сотрудником конфликтные ситуации при получении социальных услуг?</t>
  </si>
  <si>
    <t>Общий % удовлетроренности получателей социальных услуг в учреждении</t>
  </si>
  <si>
    <t>%</t>
  </si>
  <si>
    <t>да</t>
  </si>
  <si>
    <t>нет</t>
  </si>
  <si>
    <t>затрудняюсь</t>
  </si>
  <si>
    <t>кол-во удовлетворенных</t>
  </si>
  <si>
    <t>критерии/всего опрошенных респондентов</t>
  </si>
  <si>
    <t>средний процент удовлетворенности по отделениям</t>
  </si>
  <si>
    <t>ОСОД №3</t>
  </si>
  <si>
    <t>Отделение социального сопровождения и социальной реабилитации инвалидов</t>
  </si>
  <si>
    <t xml:space="preserve">Отдел по работе с участниками специальной военной операции и членами их семей </t>
  </si>
  <si>
    <t xml:space="preserve">Отдел организационной работы </t>
  </si>
  <si>
    <t xml:space="preserve">Отдел реализации права на меры социальной поддержки </t>
  </si>
  <si>
    <t xml:space="preserve">Отдел предоставления государственной социальной помощи 
на основании социального контракта 
</t>
  </si>
  <si>
    <t>3 квартал 2024 год</t>
  </si>
  <si>
    <t>Отдел социально-правовой помощи и организации отдыха и оздоровления детей</t>
  </si>
  <si>
    <t>Срочное отделение социального обслуживания</t>
  </si>
  <si>
    <t>Отделение дневного пребывания граждан пожилого возраста и инвалидов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</si>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</sst>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/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2" fillId="0" borderId="2" xfId="0" applyNumberFormat="1" applyFont="1" applyBorder="1"/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2" fillId="0" borderId="0" xfId="0" applyNumberFormat="1" applyFont="1" applyBorder="1"/>
    <xf numFmtId="0" fontId="8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8"/>
  <sheetViews>
    <sheetView tabSelected="1" zoomScale="90" zoomScaleNormal="90" workbookViewId="0">
      <selection activeCell="AX14" sqref="AX14"/>
    </sheetView>
  </sheetViews>
  <sheetFormatPr defaultRowHeight="15" x14ac:dyDescent="0.25"/>
  <cols>
    <col min="1" max="1" width="3.28515625" customWidth="1"/>
    <col min="2" max="2" width="36.140625" customWidth="1"/>
    <col min="3" max="3" width="4.28515625" customWidth="1"/>
    <col min="4" max="4" width="3.85546875" customWidth="1"/>
    <col min="5" max="5" width="5.140625" customWidth="1"/>
    <col min="6" max="6" width="4" customWidth="1"/>
    <col min="7" max="7" width="4.7109375" customWidth="1"/>
    <col min="8" max="8" width="4" customWidth="1"/>
    <col min="9" max="9" width="4.85546875" customWidth="1"/>
    <col min="10" max="15" width="4.5703125" customWidth="1"/>
    <col min="16" max="16" width="4.140625" customWidth="1"/>
    <col min="17" max="17" width="5" customWidth="1"/>
    <col min="18" max="18" width="4.28515625" customWidth="1"/>
    <col min="19" max="20" width="4.42578125" customWidth="1"/>
    <col min="21" max="21" width="5.7109375" customWidth="1"/>
    <col min="22" max="23" width="4.42578125" customWidth="1"/>
    <col min="24" max="24" width="3.85546875" customWidth="1"/>
    <col min="25" max="25" width="4.42578125" customWidth="1"/>
    <col min="26" max="26" width="3.7109375" customWidth="1"/>
    <col min="27" max="28" width="4.42578125" customWidth="1"/>
    <col min="29" max="29" width="5.7109375" customWidth="1"/>
    <col min="30" max="32" width="4.42578125" customWidth="1"/>
    <col min="33" max="33" width="5.28515625" customWidth="1"/>
    <col min="34" max="36" width="4.42578125" customWidth="1"/>
    <col min="37" max="37" width="5" customWidth="1"/>
    <col min="38" max="40" width="4.42578125" customWidth="1"/>
    <col min="41" max="41" width="5.140625" customWidth="1"/>
    <col min="42" max="42" width="4.42578125" customWidth="1"/>
    <col min="43" max="43" width="5" customWidth="1"/>
    <col min="44" max="44" width="4.85546875" customWidth="1"/>
    <col min="45" max="45" width="5.7109375" customWidth="1"/>
    <col min="46" max="46" width="5.140625" customWidth="1"/>
    <col min="47" max="47" width="7.42578125" customWidth="1"/>
    <col min="48" max="48" width="7.85546875" customWidth="1"/>
    <col min="49" max="49" width="6.7109375" customWidth="1"/>
    <col min="50" max="50" width="6.28515625" customWidth="1"/>
    <col min="51" max="51" width="5.85546875" customWidth="1"/>
  </cols>
  <sheetData>
    <row r="1" spans="1:51" x14ac:dyDescent="0.2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1"/>
      <c r="AX1" s="1"/>
    </row>
    <row r="2" spans="1:51" x14ac:dyDescent="0.25">
      <c r="B2" s="62" t="s">
        <v>28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</row>
    <row r="3" spans="1:51" ht="6.75" customHeight="1" x14ac:dyDescent="0.25"/>
    <row r="4" spans="1:51" ht="85.5" customHeight="1" x14ac:dyDescent="0.25">
      <c r="A4" s="2"/>
      <c r="B4" s="3" t="s">
        <v>1</v>
      </c>
      <c r="C4" s="59" t="s">
        <v>2</v>
      </c>
      <c r="D4" s="60"/>
      <c r="E4" s="60"/>
      <c r="F4" s="67"/>
      <c r="G4" s="59" t="s">
        <v>3</v>
      </c>
      <c r="H4" s="68"/>
      <c r="I4" s="68"/>
      <c r="J4" s="67"/>
      <c r="K4" s="59" t="s">
        <v>22</v>
      </c>
      <c r="L4" s="60"/>
      <c r="M4" s="60"/>
      <c r="N4" s="61"/>
      <c r="O4" s="64" t="s">
        <v>29</v>
      </c>
      <c r="P4" s="65"/>
      <c r="Q4" s="65"/>
      <c r="R4" s="66"/>
      <c r="S4" s="64" t="s">
        <v>30</v>
      </c>
      <c r="T4" s="65"/>
      <c r="U4" s="65"/>
      <c r="V4" s="66"/>
      <c r="W4" s="64" t="s">
        <v>31</v>
      </c>
      <c r="X4" s="71"/>
      <c r="Y4" s="71"/>
      <c r="Z4" s="72"/>
      <c r="AA4" s="73" t="s">
        <v>23</v>
      </c>
      <c r="AB4" s="74"/>
      <c r="AC4" s="74"/>
      <c r="AD4" s="75"/>
      <c r="AE4" s="64" t="s">
        <v>27</v>
      </c>
      <c r="AF4" s="65"/>
      <c r="AG4" s="65"/>
      <c r="AH4" s="66"/>
      <c r="AI4" s="77" t="s">
        <v>26</v>
      </c>
      <c r="AJ4" s="78"/>
      <c r="AK4" s="78"/>
      <c r="AL4" s="79"/>
      <c r="AM4" s="76" t="s">
        <v>25</v>
      </c>
      <c r="AN4" s="71"/>
      <c r="AO4" s="71"/>
      <c r="AP4" s="72"/>
      <c r="AQ4" s="64" t="s">
        <v>24</v>
      </c>
      <c r="AR4" s="65"/>
      <c r="AS4" s="65"/>
      <c r="AT4" s="66"/>
      <c r="AU4" s="69" t="s">
        <v>4</v>
      </c>
      <c r="AV4" s="70"/>
    </row>
    <row r="5" spans="1:51" ht="38.25" customHeight="1" x14ac:dyDescent="0.25">
      <c r="A5" s="2"/>
      <c r="B5" s="8"/>
      <c r="C5" s="11" t="s">
        <v>16</v>
      </c>
      <c r="D5" s="11" t="s">
        <v>17</v>
      </c>
      <c r="E5" s="12" t="s">
        <v>18</v>
      </c>
      <c r="F5" s="11" t="s">
        <v>15</v>
      </c>
      <c r="G5" s="11" t="s">
        <v>16</v>
      </c>
      <c r="H5" s="11" t="s">
        <v>17</v>
      </c>
      <c r="I5" s="12" t="s">
        <v>18</v>
      </c>
      <c r="J5" s="11" t="s">
        <v>15</v>
      </c>
      <c r="K5" s="11" t="s">
        <v>16</v>
      </c>
      <c r="L5" s="11" t="s">
        <v>17</v>
      </c>
      <c r="M5" s="12" t="s">
        <v>18</v>
      </c>
      <c r="N5" s="11" t="s">
        <v>15</v>
      </c>
      <c r="O5" s="11" t="s">
        <v>16</v>
      </c>
      <c r="P5" s="11" t="s">
        <v>17</v>
      </c>
      <c r="Q5" s="12" t="s">
        <v>18</v>
      </c>
      <c r="R5" s="11" t="s">
        <v>15</v>
      </c>
      <c r="S5" s="11" t="s">
        <v>16</v>
      </c>
      <c r="T5" s="11" t="s">
        <v>17</v>
      </c>
      <c r="U5" s="12" t="s">
        <v>18</v>
      </c>
      <c r="V5" s="11" t="s">
        <v>15</v>
      </c>
      <c r="W5" s="11" t="s">
        <v>16</v>
      </c>
      <c r="X5" s="11" t="s">
        <v>17</v>
      </c>
      <c r="Y5" s="12" t="s">
        <v>18</v>
      </c>
      <c r="Z5" s="11" t="s">
        <v>15</v>
      </c>
      <c r="AA5" s="11" t="s">
        <v>16</v>
      </c>
      <c r="AB5" s="11" t="s">
        <v>17</v>
      </c>
      <c r="AC5" s="51" t="s">
        <v>18</v>
      </c>
      <c r="AD5" s="11" t="s">
        <v>15</v>
      </c>
      <c r="AE5" s="11" t="s">
        <v>16</v>
      </c>
      <c r="AF5" s="11" t="s">
        <v>17</v>
      </c>
      <c r="AG5" s="12" t="s">
        <v>18</v>
      </c>
      <c r="AH5" s="11" t="s">
        <v>15</v>
      </c>
      <c r="AI5" s="41" t="s">
        <v>16</v>
      </c>
      <c r="AJ5" s="41" t="s">
        <v>17</v>
      </c>
      <c r="AK5" s="42" t="s">
        <v>18</v>
      </c>
      <c r="AL5" s="41" t="s">
        <v>15</v>
      </c>
      <c r="AM5" s="11" t="s">
        <v>16</v>
      </c>
      <c r="AN5" s="11" t="s">
        <v>17</v>
      </c>
      <c r="AO5" s="51" t="s">
        <v>18</v>
      </c>
      <c r="AP5" s="11" t="s">
        <v>15</v>
      </c>
      <c r="AQ5" s="11" t="s">
        <v>16</v>
      </c>
      <c r="AR5" s="11" t="s">
        <v>17</v>
      </c>
      <c r="AS5" s="12" t="s">
        <v>18</v>
      </c>
      <c r="AT5" s="11" t="s">
        <v>15</v>
      </c>
      <c r="AU5" s="53" t="s">
        <v>19</v>
      </c>
      <c r="AV5" s="52" t="s">
        <v>5</v>
      </c>
    </row>
    <row r="6" spans="1:51" ht="27" customHeight="1" thickBot="1" x14ac:dyDescent="0.3">
      <c r="A6" s="2"/>
      <c r="B6" s="25" t="s">
        <v>20</v>
      </c>
      <c r="C6" s="35">
        <v>203</v>
      </c>
      <c r="D6" s="29"/>
      <c r="E6" s="34"/>
      <c r="F6" s="14"/>
      <c r="G6" s="35">
        <v>222</v>
      </c>
      <c r="H6" s="9"/>
      <c r="I6" s="9"/>
      <c r="J6" s="18"/>
      <c r="K6" s="27">
        <v>28</v>
      </c>
      <c r="L6" s="29"/>
      <c r="M6" s="29"/>
      <c r="N6" s="29"/>
      <c r="O6" s="27">
        <v>23</v>
      </c>
      <c r="P6" s="29"/>
      <c r="Q6" s="34"/>
      <c r="R6" s="14"/>
      <c r="S6" s="27">
        <v>29</v>
      </c>
      <c r="T6" s="29"/>
      <c r="U6" s="34"/>
      <c r="V6" s="14"/>
      <c r="W6" s="27">
        <v>7</v>
      </c>
      <c r="X6" s="27"/>
      <c r="Y6" s="27"/>
      <c r="Z6" s="27"/>
      <c r="AA6" s="27">
        <v>8</v>
      </c>
      <c r="AB6" s="27"/>
      <c r="AC6" s="27"/>
      <c r="AD6" s="27"/>
      <c r="AE6" s="27">
        <v>8</v>
      </c>
      <c r="AF6" s="27"/>
      <c r="AG6" s="27"/>
      <c r="AH6" s="27"/>
      <c r="AI6" s="43">
        <v>23</v>
      </c>
      <c r="AJ6" s="43"/>
      <c r="AK6" s="43"/>
      <c r="AL6" s="43"/>
      <c r="AM6" s="27">
        <v>5</v>
      </c>
      <c r="AN6" s="27"/>
      <c r="AO6" s="27"/>
      <c r="AP6" s="27"/>
      <c r="AQ6" s="27">
        <v>12</v>
      </c>
      <c r="AR6" s="27"/>
      <c r="AS6" s="27"/>
      <c r="AT6" s="27"/>
      <c r="AU6" s="54">
        <f>SUM(C6,G6,K6,S6,W6,AA6,AE6,AI6,AM6,AQ6,O6)</f>
        <v>568</v>
      </c>
      <c r="AV6" s="20"/>
    </row>
    <row r="7" spans="1:51" ht="34.5" customHeight="1" x14ac:dyDescent="0.25">
      <c r="A7" s="4">
        <v>1</v>
      </c>
      <c r="B7" s="5" t="s">
        <v>6</v>
      </c>
      <c r="C7" s="6">
        <v>203</v>
      </c>
      <c r="D7" s="6"/>
      <c r="E7" s="13"/>
      <c r="F7" s="15">
        <f>C7*100/C6</f>
        <v>100</v>
      </c>
      <c r="G7" s="10">
        <v>222</v>
      </c>
      <c r="H7" s="6"/>
      <c r="I7" s="13"/>
      <c r="J7" s="15">
        <f>G7*100/G6</f>
        <v>100</v>
      </c>
      <c r="K7" s="10">
        <v>28</v>
      </c>
      <c r="L7" s="6"/>
      <c r="M7" s="13"/>
      <c r="N7" s="15">
        <f>K7*100/K6</f>
        <v>100</v>
      </c>
      <c r="O7" s="10">
        <v>23</v>
      </c>
      <c r="P7" s="6"/>
      <c r="Q7" s="13"/>
      <c r="R7" s="15">
        <f>O7*100/O6</f>
        <v>100</v>
      </c>
      <c r="S7" s="10">
        <v>29</v>
      </c>
      <c r="T7" s="6"/>
      <c r="U7" s="13"/>
      <c r="V7" s="80">
        <f>S7*100/S6</f>
        <v>100</v>
      </c>
      <c r="W7" s="10">
        <v>7</v>
      </c>
      <c r="X7" s="6"/>
      <c r="Y7" s="13"/>
      <c r="Z7" s="80" t="s">
        <v>32</v>
      </c>
      <c r="AA7" s="10">
        <v>8</v>
      </c>
      <c r="AB7" s="6"/>
      <c r="AC7" s="13"/>
      <c r="AD7" s="15">
        <f>AA7*100/AA6</f>
        <v>100</v>
      </c>
      <c r="AE7" s="10">
        <v>8</v>
      </c>
      <c r="AF7" s="6"/>
      <c r="AG7" s="13"/>
      <c r="AH7" s="15">
        <f>AE7*100/AE6</f>
        <v>100</v>
      </c>
      <c r="AI7" s="44">
        <v>23</v>
      </c>
      <c r="AJ7" s="45"/>
      <c r="AK7" s="46"/>
      <c r="AL7" s="47">
        <f>AI7*100/AI6</f>
        <v>100</v>
      </c>
      <c r="AM7" s="10">
        <v>5</v>
      </c>
      <c r="AN7" s="6"/>
      <c r="AO7" s="13"/>
      <c r="AP7" s="15">
        <f>AM7*100/AM6</f>
        <v>100</v>
      </c>
      <c r="AQ7" s="10">
        <v>12</v>
      </c>
      <c r="AR7" s="6"/>
      <c r="AS7" s="13"/>
      <c r="AT7" s="15">
        <f>AQ7*100/AQ6</f>
        <v>100</v>
      </c>
      <c r="AU7" s="10">
        <f>SUM(AQ7,AM7,AI7,AE7,AA7,W7,S7,K7,G7,C7,O7)</f>
        <v>568</v>
      </c>
      <c r="AV7" s="6">
        <f>AU7*100/AU6</f>
        <v>100</v>
      </c>
    </row>
    <row r="8" spans="1:51" ht="33" customHeight="1" x14ac:dyDescent="0.25">
      <c r="A8" s="4">
        <v>2</v>
      </c>
      <c r="B8" s="5" t="s">
        <v>7</v>
      </c>
      <c r="C8" s="6">
        <v>202</v>
      </c>
      <c r="D8" s="6"/>
      <c r="E8" s="13">
        <v>1</v>
      </c>
      <c r="F8" s="16">
        <f>C8*100/C6</f>
        <v>99.50738916256158</v>
      </c>
      <c r="G8" s="10">
        <v>222</v>
      </c>
      <c r="H8" s="6"/>
      <c r="I8" s="13"/>
      <c r="J8" s="16">
        <f t="shared" ref="J8:J11" si="0">G8*100/G7</f>
        <v>100</v>
      </c>
      <c r="K8" s="10">
        <v>28</v>
      </c>
      <c r="L8" s="6"/>
      <c r="M8" s="13"/>
      <c r="N8" s="16">
        <f t="shared" ref="N8:N11" si="1">K8*100/K7</f>
        <v>100</v>
      </c>
      <c r="O8" s="10">
        <v>23</v>
      </c>
      <c r="P8" s="6"/>
      <c r="Q8" s="13"/>
      <c r="R8" s="16">
        <f>O8*100/O6</f>
        <v>100</v>
      </c>
      <c r="S8" s="10">
        <v>29</v>
      </c>
      <c r="T8" s="6"/>
      <c r="U8" s="13"/>
      <c r="V8" s="16">
        <f>S8*100/S6</f>
        <v>100</v>
      </c>
      <c r="W8" s="10">
        <v>7</v>
      </c>
      <c r="X8" s="6"/>
      <c r="Y8" s="13"/>
      <c r="Z8" s="30">
        <f>W8*100/W6</f>
        <v>100</v>
      </c>
      <c r="AA8" s="10">
        <v>8</v>
      </c>
      <c r="AB8" s="6"/>
      <c r="AC8" s="13"/>
      <c r="AD8" s="16">
        <f>AA8*100/AA6</f>
        <v>100</v>
      </c>
      <c r="AE8" s="10">
        <v>8</v>
      </c>
      <c r="AF8" s="6"/>
      <c r="AG8" s="13"/>
      <c r="AH8" s="16">
        <f>AE8*100/AE6</f>
        <v>100</v>
      </c>
      <c r="AI8" s="44">
        <v>23</v>
      </c>
      <c r="AJ8" s="45"/>
      <c r="AK8" s="46"/>
      <c r="AL8" s="48">
        <f>AI8*100/AI6</f>
        <v>100</v>
      </c>
      <c r="AM8" s="10">
        <v>5</v>
      </c>
      <c r="AN8" s="6"/>
      <c r="AO8" s="13"/>
      <c r="AP8" s="16">
        <f>AM6*100/AM8</f>
        <v>100</v>
      </c>
      <c r="AQ8" s="10">
        <v>12</v>
      </c>
      <c r="AR8" s="6"/>
      <c r="AS8" s="13"/>
      <c r="AT8" s="16">
        <f>AQ8*100/AQ6</f>
        <v>100</v>
      </c>
      <c r="AU8" s="10">
        <f xml:space="preserve"> SUM(C8,G8,K8,S8,W8,AA8,AE8,AI8,AM8,AQ8,O8)</f>
        <v>567</v>
      </c>
      <c r="AV8" s="6">
        <f>AU8*100/AU6</f>
        <v>99.823943661971825</v>
      </c>
    </row>
    <row r="9" spans="1:51" ht="30.75" customHeight="1" x14ac:dyDescent="0.25">
      <c r="A9" s="4">
        <v>3</v>
      </c>
      <c r="B9" s="5" t="s">
        <v>8</v>
      </c>
      <c r="C9" s="6">
        <v>203</v>
      </c>
      <c r="D9" s="6"/>
      <c r="E9" s="13"/>
      <c r="F9" s="16">
        <f>C9*100/C6</f>
        <v>100</v>
      </c>
      <c r="G9" s="10">
        <v>222</v>
      </c>
      <c r="H9" s="6"/>
      <c r="I9" s="13"/>
      <c r="J9" s="16">
        <f t="shared" si="0"/>
        <v>100</v>
      </c>
      <c r="K9" s="10">
        <v>28</v>
      </c>
      <c r="L9" s="6"/>
      <c r="M9" s="13"/>
      <c r="N9" s="16">
        <f t="shared" si="1"/>
        <v>100</v>
      </c>
      <c r="O9" s="10">
        <v>23</v>
      </c>
      <c r="P9" s="6"/>
      <c r="Q9" s="13"/>
      <c r="R9" s="16">
        <f>O9*100/O6</f>
        <v>100</v>
      </c>
      <c r="S9" s="10">
        <v>29</v>
      </c>
      <c r="T9" s="6"/>
      <c r="U9" s="13"/>
      <c r="V9" s="16">
        <f>S9*100/S6</f>
        <v>100</v>
      </c>
      <c r="W9" s="10">
        <v>7</v>
      </c>
      <c r="X9" s="6"/>
      <c r="Y9" s="13"/>
      <c r="Z9" s="30">
        <f>W9*100/W6</f>
        <v>100</v>
      </c>
      <c r="AA9" s="10">
        <v>8</v>
      </c>
      <c r="AB9" s="6"/>
      <c r="AC9" s="13"/>
      <c r="AD9" s="16">
        <f>AA9*100/AA6</f>
        <v>100</v>
      </c>
      <c r="AE9" s="10">
        <v>8</v>
      </c>
      <c r="AF9" s="6"/>
      <c r="AG9" s="13"/>
      <c r="AH9" s="16">
        <f>AE9*100/AE6</f>
        <v>100</v>
      </c>
      <c r="AI9" s="44">
        <v>21</v>
      </c>
      <c r="AJ9" s="45">
        <v>2</v>
      </c>
      <c r="AK9" s="46"/>
      <c r="AL9" s="48">
        <f>AI9*100/AI6</f>
        <v>91.304347826086953</v>
      </c>
      <c r="AM9" s="10">
        <v>5</v>
      </c>
      <c r="AN9" s="6"/>
      <c r="AO9" s="13"/>
      <c r="AP9" s="16">
        <f>AM9*100/AM6</f>
        <v>100</v>
      </c>
      <c r="AQ9" s="10">
        <v>12</v>
      </c>
      <c r="AR9" s="6"/>
      <c r="AS9" s="13"/>
      <c r="AT9" s="16">
        <f>AQ9*100/AQ6</f>
        <v>100</v>
      </c>
      <c r="AU9" s="10">
        <f>SUM(AQ9,AM9,AI9,AE9,AA9,W9,S9,K9,G9,C9,O9)</f>
        <v>566</v>
      </c>
      <c r="AV9" s="6">
        <f>AU9*100/AU6</f>
        <v>99.647887323943664</v>
      </c>
    </row>
    <row r="10" spans="1:51" ht="32.25" customHeight="1" x14ac:dyDescent="0.25">
      <c r="A10" s="4">
        <v>4</v>
      </c>
      <c r="B10" s="5" t="s">
        <v>9</v>
      </c>
      <c r="C10" s="6">
        <v>203</v>
      </c>
      <c r="D10" s="6"/>
      <c r="E10" s="13"/>
      <c r="F10" s="16">
        <f>C10*100/C6</f>
        <v>100</v>
      </c>
      <c r="G10" s="10">
        <v>222</v>
      </c>
      <c r="H10" s="6"/>
      <c r="I10" s="13"/>
      <c r="J10" s="16">
        <f t="shared" si="0"/>
        <v>100</v>
      </c>
      <c r="K10" s="10">
        <v>28</v>
      </c>
      <c r="L10" s="6"/>
      <c r="M10" s="13"/>
      <c r="N10" s="16">
        <f t="shared" si="1"/>
        <v>100</v>
      </c>
      <c r="O10" s="10">
        <v>23</v>
      </c>
      <c r="P10" s="6"/>
      <c r="Q10" s="13"/>
      <c r="R10" s="16">
        <f>O10*100/O6</f>
        <v>100</v>
      </c>
      <c r="S10" s="10">
        <v>29</v>
      </c>
      <c r="T10" s="6"/>
      <c r="U10" s="13"/>
      <c r="V10" s="16">
        <f>S10*100/S6</f>
        <v>100</v>
      </c>
      <c r="W10" s="10">
        <v>7</v>
      </c>
      <c r="X10" s="6"/>
      <c r="Y10" s="13"/>
      <c r="Z10" s="30">
        <f>W10*100/W6</f>
        <v>100</v>
      </c>
      <c r="AA10" s="10">
        <v>8</v>
      </c>
      <c r="AB10" s="6"/>
      <c r="AC10" s="13"/>
      <c r="AD10" s="16">
        <f>AA10*100/AA6</f>
        <v>100</v>
      </c>
      <c r="AE10" s="10">
        <v>8</v>
      </c>
      <c r="AF10" s="6"/>
      <c r="AG10" s="13"/>
      <c r="AH10" s="16">
        <f>AE10*100/AE6</f>
        <v>100</v>
      </c>
      <c r="AI10" s="44">
        <v>23</v>
      </c>
      <c r="AJ10" s="45"/>
      <c r="AK10" s="46"/>
      <c r="AL10" s="48">
        <f>AI10*100/AI6</f>
        <v>100</v>
      </c>
      <c r="AM10" s="10">
        <v>5</v>
      </c>
      <c r="AN10" s="6"/>
      <c r="AO10" s="13"/>
      <c r="AP10" s="16">
        <f>AM8*100/AM6</f>
        <v>100</v>
      </c>
      <c r="AQ10" s="10">
        <v>12</v>
      </c>
      <c r="AR10" s="6"/>
      <c r="AS10" s="13"/>
      <c r="AT10" s="16">
        <f>AQ10*100/AQ6</f>
        <v>100</v>
      </c>
      <c r="AU10" s="10">
        <f xml:space="preserve"> SUM(C10,G10,K10,S10,W10,AA10,AE10,AI10,AM10,AQ10,O10)</f>
        <v>568</v>
      </c>
      <c r="AV10" s="6">
        <f>AU10*100/AU6</f>
        <v>100</v>
      </c>
    </row>
    <row r="11" spans="1:51" ht="31.5" customHeight="1" x14ac:dyDescent="0.25">
      <c r="A11" s="4">
        <v>5</v>
      </c>
      <c r="B11" s="5" t="s">
        <v>10</v>
      </c>
      <c r="C11" s="6">
        <v>203</v>
      </c>
      <c r="D11" s="6"/>
      <c r="E11" s="13"/>
      <c r="F11" s="16">
        <f t="shared" ref="F11" si="2">C11*100/C10</f>
        <v>100</v>
      </c>
      <c r="G11" s="10">
        <v>222</v>
      </c>
      <c r="H11" s="6"/>
      <c r="I11" s="13"/>
      <c r="J11" s="16">
        <f t="shared" si="0"/>
        <v>100</v>
      </c>
      <c r="K11" s="10">
        <v>28</v>
      </c>
      <c r="L11" s="6"/>
      <c r="M11" s="13"/>
      <c r="N11" s="16">
        <f t="shared" si="1"/>
        <v>100</v>
      </c>
      <c r="O11" s="10">
        <v>23</v>
      </c>
      <c r="P11" s="6"/>
      <c r="Q11" s="13"/>
      <c r="R11" s="16">
        <f>O11*100/O6</f>
        <v>100</v>
      </c>
      <c r="S11" s="10">
        <v>29</v>
      </c>
      <c r="T11" s="6"/>
      <c r="U11" s="13"/>
      <c r="V11" s="16">
        <f>S11*100/S6</f>
        <v>100</v>
      </c>
      <c r="W11" s="10">
        <v>7</v>
      </c>
      <c r="X11" s="6"/>
      <c r="Y11" s="13"/>
      <c r="Z11" s="30">
        <f>W11*100/W6</f>
        <v>100</v>
      </c>
      <c r="AA11" s="10">
        <v>8</v>
      </c>
      <c r="AB11" s="6"/>
      <c r="AC11" s="13"/>
      <c r="AD11" s="16">
        <f>AA11*100/AA6</f>
        <v>100</v>
      </c>
      <c r="AE11" s="10">
        <v>8</v>
      </c>
      <c r="AF11" s="6"/>
      <c r="AG11" s="13"/>
      <c r="AH11" s="16">
        <f>AE11*100/AE6</f>
        <v>100</v>
      </c>
      <c r="AI11" s="44">
        <v>22</v>
      </c>
      <c r="AJ11" s="45">
        <v>1</v>
      </c>
      <c r="AK11" s="46"/>
      <c r="AL11" s="48">
        <f>AI11*100/AI6</f>
        <v>95.652173913043484</v>
      </c>
      <c r="AM11" s="10">
        <v>5</v>
      </c>
      <c r="AN11" s="6"/>
      <c r="AO11" s="13"/>
      <c r="AP11" s="16">
        <f>AM11*100/AM6</f>
        <v>100</v>
      </c>
      <c r="AQ11" s="10">
        <v>12</v>
      </c>
      <c r="AR11" s="6"/>
      <c r="AS11" s="13"/>
      <c r="AT11" s="16">
        <f>AQ11*100/AQ6</f>
        <v>100</v>
      </c>
      <c r="AU11" s="10">
        <f>SUM(AQ11,AM11,AI11,AE11,AA11,W11,S11,K11,G11,C11,O11)</f>
        <v>567</v>
      </c>
      <c r="AV11" s="6">
        <f>AU11*100/AU6</f>
        <v>99.823943661971825</v>
      </c>
    </row>
    <row r="12" spans="1:51" ht="48" customHeight="1" x14ac:dyDescent="0.25">
      <c r="A12" s="4">
        <v>6</v>
      </c>
      <c r="B12" s="5" t="s">
        <v>11</v>
      </c>
      <c r="C12" s="6">
        <v>191</v>
      </c>
      <c r="D12" s="6">
        <v>11</v>
      </c>
      <c r="E12" s="13">
        <v>1</v>
      </c>
      <c r="F12" s="16">
        <f>C12*100/C6</f>
        <v>94.088669950738918</v>
      </c>
      <c r="G12" s="10">
        <v>217</v>
      </c>
      <c r="H12" s="6">
        <v>1</v>
      </c>
      <c r="I12" s="13">
        <v>4</v>
      </c>
      <c r="J12" s="19">
        <f>G12*100/G6</f>
        <v>97.747747747747752</v>
      </c>
      <c r="K12" s="33">
        <v>25</v>
      </c>
      <c r="L12" s="36"/>
      <c r="M12" s="39">
        <v>3</v>
      </c>
      <c r="N12" s="16">
        <f>K12*100/K11</f>
        <v>89.285714285714292</v>
      </c>
      <c r="O12" s="10">
        <v>23</v>
      </c>
      <c r="P12" s="6"/>
      <c r="Q12" s="13"/>
      <c r="R12" s="16">
        <f>O12*100/O6</f>
        <v>100</v>
      </c>
      <c r="S12" s="10">
        <v>29</v>
      </c>
      <c r="T12" s="6"/>
      <c r="U12" s="13"/>
      <c r="V12" s="16">
        <f>S12*100/S6</f>
        <v>100</v>
      </c>
      <c r="W12" s="10">
        <v>7</v>
      </c>
      <c r="X12" s="6"/>
      <c r="Y12" s="13"/>
      <c r="Z12" s="30">
        <f>W12*100/W6</f>
        <v>100</v>
      </c>
      <c r="AA12" s="10">
        <v>8</v>
      </c>
      <c r="AB12" s="6"/>
      <c r="AC12" s="13"/>
      <c r="AD12" s="16">
        <f>AA12*100/AA6</f>
        <v>100</v>
      </c>
      <c r="AE12" s="10">
        <v>8</v>
      </c>
      <c r="AF12" s="6"/>
      <c r="AG12" s="13"/>
      <c r="AH12" s="16">
        <f>AE12*100/AE6</f>
        <v>100</v>
      </c>
      <c r="AI12" s="44">
        <v>22</v>
      </c>
      <c r="AJ12" s="45">
        <v>1</v>
      </c>
      <c r="AK12" s="46"/>
      <c r="AL12" s="48">
        <f>AI12*100/AI6</f>
        <v>95.652173913043484</v>
      </c>
      <c r="AM12" s="10">
        <v>5</v>
      </c>
      <c r="AN12" s="6"/>
      <c r="AO12" s="13"/>
      <c r="AP12" s="16">
        <f>AM10*100/AM6</f>
        <v>100</v>
      </c>
      <c r="AQ12" s="10">
        <v>12</v>
      </c>
      <c r="AR12" s="6"/>
      <c r="AS12" s="13"/>
      <c r="AT12" s="16">
        <f>AQ12*100/AQ6</f>
        <v>100</v>
      </c>
      <c r="AU12" s="33">
        <f xml:space="preserve"> SUM(C12,G12,K12,S12,W12,AA12,AE12,AI12,AM12,AQ12,O12)</f>
        <v>547</v>
      </c>
      <c r="AV12" s="6">
        <f>AU12*100/AU6</f>
        <v>96.302816901408448</v>
      </c>
    </row>
    <row r="13" spans="1:51" ht="45" customHeight="1" x14ac:dyDescent="0.25">
      <c r="A13" s="4">
        <v>7</v>
      </c>
      <c r="B13" s="5" t="s">
        <v>12</v>
      </c>
      <c r="C13" s="6"/>
      <c r="D13" s="6">
        <v>203</v>
      </c>
      <c r="E13" s="13"/>
      <c r="F13" s="16">
        <f>D13*100/C6</f>
        <v>100</v>
      </c>
      <c r="G13" s="10"/>
      <c r="H13" s="6">
        <v>222</v>
      </c>
      <c r="I13" s="13"/>
      <c r="J13" s="30">
        <f>H13*100/G6</f>
        <v>100</v>
      </c>
      <c r="K13" s="38"/>
      <c r="L13" s="37">
        <v>28</v>
      </c>
      <c r="M13" s="40"/>
      <c r="N13" s="30">
        <f>L13*100/K6</f>
        <v>100</v>
      </c>
      <c r="O13" s="10"/>
      <c r="P13" s="6">
        <v>23</v>
      </c>
      <c r="Q13" s="13"/>
      <c r="R13" s="16">
        <f>P13*100/O6</f>
        <v>100</v>
      </c>
      <c r="S13" s="10"/>
      <c r="T13" s="6">
        <v>29</v>
      </c>
      <c r="U13" s="13"/>
      <c r="V13" s="16">
        <f>T13*100/S6</f>
        <v>100</v>
      </c>
      <c r="W13" s="10"/>
      <c r="X13" s="6">
        <v>7</v>
      </c>
      <c r="Y13" s="13"/>
      <c r="Z13" s="30">
        <f>X13*100/W6</f>
        <v>100</v>
      </c>
      <c r="AA13" s="10"/>
      <c r="AB13" s="6">
        <v>8</v>
      </c>
      <c r="AC13" s="13"/>
      <c r="AD13" s="16">
        <f>AB13*100/AA6</f>
        <v>100</v>
      </c>
      <c r="AE13" s="10">
        <v>1</v>
      </c>
      <c r="AF13" s="6">
        <v>7</v>
      </c>
      <c r="AG13" s="13"/>
      <c r="AH13" s="16">
        <f>AF13*100/AE6</f>
        <v>87.5</v>
      </c>
      <c r="AI13" s="44">
        <v>1</v>
      </c>
      <c r="AJ13" s="45">
        <v>22</v>
      </c>
      <c r="AK13" s="46"/>
      <c r="AL13" s="48">
        <f>AJ13*100/AI6</f>
        <v>95.652173913043484</v>
      </c>
      <c r="AM13" s="10"/>
      <c r="AN13" s="6">
        <v>5</v>
      </c>
      <c r="AO13" s="13"/>
      <c r="AP13" s="16">
        <f>AN13*100/AM6</f>
        <v>100</v>
      </c>
      <c r="AQ13" s="10"/>
      <c r="AR13" s="6">
        <v>12</v>
      </c>
      <c r="AS13" s="13"/>
      <c r="AT13" s="16">
        <f>AR13*100/AQ6</f>
        <v>100</v>
      </c>
      <c r="AU13" s="33">
        <f>SUM(D13,H13,L13,T13,X13,AB13,AF13,AJ13,AN13,AR13,P13)</f>
        <v>566</v>
      </c>
      <c r="AV13" s="6">
        <f>AU13*100/AU6</f>
        <v>99.647887323943664</v>
      </c>
    </row>
    <row r="14" spans="1:51" ht="48" customHeight="1" thickBot="1" x14ac:dyDescent="0.3">
      <c r="A14" s="4">
        <v>8</v>
      </c>
      <c r="B14" s="5" t="s">
        <v>13</v>
      </c>
      <c r="C14" s="6">
        <v>1</v>
      </c>
      <c r="D14" s="6">
        <v>202</v>
      </c>
      <c r="E14" s="13"/>
      <c r="F14" s="17">
        <f>D14*100/C7</f>
        <v>99.50738916256158</v>
      </c>
      <c r="G14" s="10"/>
      <c r="H14" s="6">
        <v>222</v>
      </c>
      <c r="I14" s="13"/>
      <c r="J14" s="31">
        <f>H14*100/G6</f>
        <v>100</v>
      </c>
      <c r="K14" s="38"/>
      <c r="L14" s="37">
        <v>28</v>
      </c>
      <c r="M14" s="40"/>
      <c r="N14" s="31">
        <f>L14*100/K7</f>
        <v>100</v>
      </c>
      <c r="O14" s="10"/>
      <c r="P14" s="6">
        <v>23</v>
      </c>
      <c r="Q14" s="13"/>
      <c r="R14" s="17">
        <f>P14*100/O6</f>
        <v>100</v>
      </c>
      <c r="S14" s="10"/>
      <c r="T14" s="6">
        <v>29</v>
      </c>
      <c r="U14" s="13"/>
      <c r="V14" s="17">
        <f>T14*100/S6</f>
        <v>100</v>
      </c>
      <c r="W14" s="10"/>
      <c r="X14" s="6">
        <v>7</v>
      </c>
      <c r="Y14" s="13"/>
      <c r="Z14" s="31">
        <f>X14*100/W6</f>
        <v>100</v>
      </c>
      <c r="AA14" s="10"/>
      <c r="AB14" s="6">
        <v>8</v>
      </c>
      <c r="AC14" s="13"/>
      <c r="AD14" s="17">
        <f>AB14*100/AA6</f>
        <v>100</v>
      </c>
      <c r="AE14" s="10"/>
      <c r="AF14" s="6">
        <v>8</v>
      </c>
      <c r="AG14" s="13"/>
      <c r="AH14" s="17">
        <f>AF14*100/AE6</f>
        <v>100</v>
      </c>
      <c r="AI14" s="44"/>
      <c r="AJ14" s="45">
        <v>23</v>
      </c>
      <c r="AK14" s="46"/>
      <c r="AL14" s="49">
        <f>AJ14*100/AI6</f>
        <v>100</v>
      </c>
      <c r="AM14" s="10"/>
      <c r="AN14" s="6">
        <v>5</v>
      </c>
      <c r="AO14" s="13"/>
      <c r="AP14" s="17">
        <f>AN14*100/AM6</f>
        <v>100</v>
      </c>
      <c r="AQ14" s="10"/>
      <c r="AR14" s="6">
        <v>12</v>
      </c>
      <c r="AS14" s="13"/>
      <c r="AT14" s="17">
        <f>AR14*100/AQ6</f>
        <v>100</v>
      </c>
      <c r="AU14" s="33">
        <f>SUM(D14,H14,L14,T14,X14,AB14,AF14,AJ14,AN14,AR14,P14)</f>
        <v>567</v>
      </c>
      <c r="AV14" s="6">
        <f>AU14*100/AU6</f>
        <v>99.823943661971825</v>
      </c>
    </row>
    <row r="15" spans="1:51" ht="14.25" customHeight="1" thickBot="1" x14ac:dyDescent="0.3">
      <c r="B15" s="7"/>
      <c r="C15" s="7"/>
      <c r="D15" s="7"/>
      <c r="E15" s="7"/>
      <c r="F15" s="7">
        <f>SUM(F7:F14)</f>
        <v>793.10344827586209</v>
      </c>
      <c r="G15" s="7"/>
      <c r="H15" s="7"/>
      <c r="I15" s="7"/>
      <c r="J15" s="7">
        <f>SUM(J7:J14)</f>
        <v>797.74774774774778</v>
      </c>
      <c r="K15" s="28"/>
      <c r="L15" s="28"/>
      <c r="M15" s="28"/>
      <c r="N15" s="28">
        <f>SUM(N7:N14)</f>
        <v>789.28571428571433</v>
      </c>
      <c r="O15" s="28"/>
      <c r="P15" s="28"/>
      <c r="Q15" s="28"/>
      <c r="R15" s="28">
        <f>SUM(R7:R14)</f>
        <v>800</v>
      </c>
      <c r="S15" s="7"/>
      <c r="T15" s="7"/>
      <c r="U15" s="7"/>
      <c r="V15" s="7">
        <f>SUM(V7:V14)</f>
        <v>800</v>
      </c>
      <c r="W15" s="26"/>
      <c r="X15" s="26"/>
      <c r="Y15" s="26"/>
      <c r="Z15" s="55">
        <f>SUM(Z7:Z14)</f>
        <v>700</v>
      </c>
      <c r="AA15" s="28"/>
      <c r="AB15" s="28"/>
      <c r="AC15" s="28"/>
      <c r="AD15" s="28">
        <f>SUM(AD7:AD14)</f>
        <v>800</v>
      </c>
      <c r="AE15" s="28"/>
      <c r="AF15" s="28"/>
      <c r="AG15" s="28"/>
      <c r="AH15" s="28">
        <f>SUM(AH7:AH14)</f>
        <v>787.5</v>
      </c>
      <c r="AI15" s="28"/>
      <c r="AJ15" s="28"/>
      <c r="AK15" s="28"/>
      <c r="AL15" s="28">
        <f>SUM(AL7:AL14)</f>
        <v>778.26086956521738</v>
      </c>
      <c r="AM15" s="28"/>
      <c r="AN15" s="28"/>
      <c r="AO15" s="28"/>
      <c r="AP15" s="28">
        <f>SUM(AP7:AP14)</f>
        <v>800</v>
      </c>
      <c r="AQ15" s="28"/>
      <c r="AR15" s="28"/>
      <c r="AS15" s="28"/>
      <c r="AT15" s="28">
        <f>SUM(AT7:AT14)</f>
        <v>800</v>
      </c>
      <c r="AU15" s="7"/>
      <c r="AV15" s="7"/>
      <c r="AW15" s="7"/>
      <c r="AX15" s="7"/>
      <c r="AY15" s="7"/>
    </row>
    <row r="16" spans="1:51" ht="15" customHeight="1" thickBot="1" x14ac:dyDescent="0.3">
      <c r="B16" s="21" t="s">
        <v>21</v>
      </c>
      <c r="C16" s="7"/>
      <c r="D16" s="7"/>
      <c r="E16" s="7"/>
      <c r="F16" s="24">
        <f>F15/8</f>
        <v>99.137931034482762</v>
      </c>
      <c r="G16" s="7"/>
      <c r="H16" s="7"/>
      <c r="I16" s="7"/>
      <c r="J16" s="32">
        <f>J15/8</f>
        <v>99.718468468468473</v>
      </c>
      <c r="K16" s="9"/>
      <c r="L16" s="9"/>
      <c r="M16" s="9"/>
      <c r="N16" s="32">
        <f>N15/8</f>
        <v>98.660714285714292</v>
      </c>
      <c r="O16" s="28"/>
      <c r="P16" s="28"/>
      <c r="Q16" s="28"/>
      <c r="R16" s="24">
        <f>R15/8</f>
        <v>100</v>
      </c>
      <c r="S16" s="7"/>
      <c r="T16" s="7"/>
      <c r="U16" s="7"/>
      <c r="V16" s="24">
        <f>V15/8</f>
        <v>100</v>
      </c>
      <c r="W16" s="9"/>
      <c r="X16" s="9"/>
      <c r="Y16" s="9"/>
      <c r="Z16" s="56">
        <f>Z15/8</f>
        <v>87.5</v>
      </c>
      <c r="AA16" s="9"/>
      <c r="AB16" s="9"/>
      <c r="AC16" s="9"/>
      <c r="AD16" s="24">
        <f>AD15/8</f>
        <v>100</v>
      </c>
      <c r="AE16" s="9"/>
      <c r="AF16" s="9"/>
      <c r="AG16" s="9"/>
      <c r="AH16" s="24">
        <f>AH15/8</f>
        <v>98.4375</v>
      </c>
      <c r="AI16" s="9"/>
      <c r="AJ16" s="9"/>
      <c r="AK16" s="9"/>
      <c r="AL16" s="24">
        <f>AL15/8</f>
        <v>97.282608695652172</v>
      </c>
      <c r="AM16" s="9"/>
      <c r="AN16" s="9"/>
      <c r="AO16" s="9"/>
      <c r="AP16" s="24">
        <f>AP15/8</f>
        <v>100</v>
      </c>
      <c r="AQ16" s="9"/>
      <c r="AR16" s="9"/>
      <c r="AS16" s="9"/>
      <c r="AT16" s="24">
        <f>AT15/8</f>
        <v>100</v>
      </c>
      <c r="AU16" s="7"/>
      <c r="AV16" s="22">
        <f>SUM(AT16,AP16,AL16,AH16,AD16,Z16,V16,N16,J16,F16,R16)</f>
        <v>1080.737222484318</v>
      </c>
      <c r="AW16" s="7"/>
      <c r="AX16" s="7"/>
      <c r="AY16" s="22"/>
    </row>
    <row r="17" spans="2:49" ht="22.5" customHeight="1" thickBot="1" x14ac:dyDescent="0.3">
      <c r="B17" s="57" t="s">
        <v>14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8"/>
      <c r="AV17" s="23">
        <f>AV16/11</f>
        <v>98.248838407665275</v>
      </c>
      <c r="AW17" s="50"/>
    </row>
    <row r="18" spans="2:49" x14ac:dyDescent="0.25">
      <c r="B18" s="7"/>
      <c r="C18" s="7"/>
      <c r="D18" s="7"/>
      <c r="E18" s="7"/>
      <c r="F18" s="7"/>
      <c r="G18" s="7"/>
      <c r="H18" s="7"/>
      <c r="I18" s="7"/>
      <c r="J18" s="7"/>
      <c r="K18" s="28"/>
      <c r="L18" s="28"/>
      <c r="M18" s="28"/>
      <c r="N18" s="28"/>
      <c r="O18" s="7"/>
      <c r="P18" s="7"/>
      <c r="Q18" s="7"/>
      <c r="R18" s="7"/>
      <c r="S18" s="26"/>
      <c r="T18" s="26"/>
      <c r="U18" s="26"/>
      <c r="V18" s="26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7"/>
      <c r="AR18" s="7"/>
      <c r="AS18" s="7"/>
      <c r="AT18" s="7"/>
      <c r="AU18" s="7"/>
      <c r="AV18" s="7"/>
    </row>
  </sheetData>
  <autoFilter ref="A4:AV17">
    <filterColumn colId="2" showButton="0"/>
    <filterColumn colId="3" showButton="0"/>
    <filterColumn colId="4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  <filterColumn colId="26" showButton="0"/>
    <filterColumn colId="27" showButton="0"/>
    <filterColumn colId="28" showButton="0"/>
    <filterColumn colId="30" showButton="0"/>
    <filterColumn colId="31" showButton="0"/>
    <filterColumn colId="32" showButton="0"/>
    <filterColumn colId="34" showButton="0"/>
    <filterColumn colId="35" showButton="0"/>
    <filterColumn colId="36" showButton="0"/>
    <filterColumn colId="38" showButton="0"/>
    <filterColumn colId="39" showButton="0"/>
    <filterColumn colId="40" showButton="0"/>
    <filterColumn colId="42" showButton="0"/>
    <filterColumn colId="43" showButton="0"/>
    <filterColumn colId="44" showButton="0"/>
    <filterColumn colId="46" showButton="0"/>
  </autoFilter>
  <mergeCells count="15">
    <mergeCell ref="B17:AU17"/>
    <mergeCell ref="K4:N4"/>
    <mergeCell ref="A1:AV1"/>
    <mergeCell ref="B2:AT2"/>
    <mergeCell ref="S4:V4"/>
    <mergeCell ref="C4:F4"/>
    <mergeCell ref="G4:J4"/>
    <mergeCell ref="AU4:AV4"/>
    <mergeCell ref="W4:Z4"/>
    <mergeCell ref="AQ4:AT4"/>
    <mergeCell ref="AA4:AD4"/>
    <mergeCell ref="AM4:AP4"/>
    <mergeCell ref="AI4:AL4"/>
    <mergeCell ref="AE4:AH4"/>
    <mergeCell ref="O4:R4"/>
  </mergeCells>
  <pageMargins left="0.19685039370078741" right="0.11811023622047245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2024-10-01T09:28:14Z</dcterms:modified>
</cp:coreProperties>
</file>